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840" windowHeight="9720" firstSheet="3" activeTab="3"/>
  </bookViews>
  <sheets>
    <sheet name="2008" sheetId="1" r:id="rId1"/>
    <sheet name="с приб." sheetId="2" r:id="rId2"/>
    <sheet name="2009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<sst xmlns="http://schemas.openxmlformats.org/spreadsheetml/2006/main" count="143" uniqueCount="128">
  <si>
    <t>обучение</t>
  </si>
  <si>
    <t>Смета доходов и расходов ООО УО "Курчатовский"</t>
  </si>
  <si>
    <t>Наименование статьи</t>
  </si>
  <si>
    <t>Сумма</t>
  </si>
  <si>
    <t>ДОХОДНАЯ ЧАСТЬ</t>
  </si>
  <si>
    <t>ИТОГО ДОХОД</t>
  </si>
  <si>
    <t>РАСХОДНАЯ ЧАСТЬ</t>
  </si>
  <si>
    <t>Обслуживание лифтов</t>
  </si>
  <si>
    <t>Аварийное обслуживание</t>
  </si>
  <si>
    <t>Дератизация</t>
  </si>
  <si>
    <t>Обслуживание систем ДУ и ППА</t>
  </si>
  <si>
    <t>Обслуживание вен. каналов и дымоходов</t>
  </si>
  <si>
    <t>Вывоз ТБО</t>
  </si>
  <si>
    <t>Вывоз КГМ</t>
  </si>
  <si>
    <t>Обезвреживание ТБО</t>
  </si>
  <si>
    <t>Услуги по управлению</t>
  </si>
  <si>
    <t>Прочие</t>
  </si>
  <si>
    <t>ИТОГО РАСХОДОВ</t>
  </si>
  <si>
    <t>ПРИБЫЛЬ/УБЫТОК</t>
  </si>
  <si>
    <t>Обслуживание газ. оборудования</t>
  </si>
  <si>
    <t>УТВЕРЖДАЮ</t>
  </si>
  <si>
    <t>Начальник ПЭО                                               Н.Н. Калуцкая</t>
  </si>
  <si>
    <t>Электричество МОП</t>
  </si>
  <si>
    <t>ПЕРИОД</t>
  </si>
  <si>
    <t>II кв.</t>
  </si>
  <si>
    <t>III кв.</t>
  </si>
  <si>
    <t>IV кв.</t>
  </si>
  <si>
    <t>I кв.</t>
  </si>
  <si>
    <t>Измерение сопротивления изоляции</t>
  </si>
  <si>
    <t xml:space="preserve">Генеральный директор </t>
  </si>
  <si>
    <t>ООО УО "Курчатовский"</t>
  </si>
  <si>
    <t>год</t>
  </si>
  <si>
    <t>Дезинсекция</t>
  </si>
  <si>
    <t>Замена эл. проводки, эл. счетчиков</t>
  </si>
  <si>
    <t xml:space="preserve">на  2010г. </t>
  </si>
  <si>
    <t>Комиссия банка</t>
  </si>
  <si>
    <t>Страхование лифтов</t>
  </si>
  <si>
    <t>__________________Н.А. Бабич</t>
  </si>
  <si>
    <t>Доход от нежилых помещений</t>
  </si>
  <si>
    <t>Доход от жилых помещений</t>
  </si>
  <si>
    <t>Тех. эксплуатация и санитарное содержание (Стройком.)</t>
  </si>
  <si>
    <t>Тех. эксплуатация и санитарное содержание (Окстил)</t>
  </si>
  <si>
    <t>в т. ч.:</t>
  </si>
  <si>
    <t>ООО "ОКСТИЛ"</t>
  </si>
  <si>
    <t>ООО "СТРОЙКОМПАНИ"</t>
  </si>
  <si>
    <t>ДОХОДЫ</t>
  </si>
  <si>
    <t>1. Оплата услуг по содержанию и ремонту жилого фонда</t>
  </si>
  <si>
    <t>2. Прочие поступления (бюджетные субсидии на распределенные жилые помещения)</t>
  </si>
  <si>
    <t>4. Оплата услуг по содержанию и ремонту нежилого фонда</t>
  </si>
  <si>
    <t>РАСХОДЫ</t>
  </si>
  <si>
    <t>1. Расходы эксплуатационных организаций по содержанию и ремонту жилищного фонда</t>
  </si>
  <si>
    <t>2. Вывоз твердых бытовых отходов</t>
  </si>
  <si>
    <t>3. Вывоз и обезвреживание крупногабаритного мусора</t>
  </si>
  <si>
    <t>4. Захоронение и переработка твердых бытовых отходов</t>
  </si>
  <si>
    <t>5. Дератизация мест общего пользования</t>
  </si>
  <si>
    <t xml:space="preserve">6. Дезинсекция мест общего пользования </t>
  </si>
  <si>
    <t>8. Обслуживание систем ДУ и ППА</t>
  </si>
  <si>
    <t>7. Тех. обслуживание, тек. ремонт и содержание лифтов</t>
  </si>
  <si>
    <t>9. Обслуживание вен. каналов и дымоходов</t>
  </si>
  <si>
    <t>10. Обслуживание газ. оборудования</t>
  </si>
  <si>
    <t>11. Аварийное работы</t>
  </si>
  <si>
    <t>12. Измерение сопротивления изоляции</t>
  </si>
  <si>
    <t>15. Услуги по управлению</t>
  </si>
  <si>
    <t>18. Комиссия банка</t>
  </si>
  <si>
    <t>19. Расходы на электроэнергию мест общего пользования</t>
  </si>
  <si>
    <t>20. Расходы на воду, потребленную на общедомовые нужды</t>
  </si>
  <si>
    <t>ВСЕГО ДОХОДОВ</t>
  </si>
  <si>
    <t>ВСЕГО РАСХОДОВ</t>
  </si>
  <si>
    <t>Всего год</t>
  </si>
  <si>
    <t>апрель</t>
  </si>
  <si>
    <t>май</t>
  </si>
  <si>
    <t>Расходы ООО УО "Курчатовский"</t>
  </si>
  <si>
    <t>январь</t>
  </si>
  <si>
    <t>февраль</t>
  </si>
  <si>
    <t>март</t>
  </si>
  <si>
    <t xml:space="preserve">за  2009г. </t>
  </si>
  <si>
    <t>АПРЭО</t>
  </si>
  <si>
    <t>гринкомп</t>
  </si>
  <si>
    <t>19. Обслуживание расширительных баков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</si>
  <si>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</si>
  <si>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</si>
  <si>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</si>
  <si>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</si>
  <si>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</si>
  <si>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</si>
  <si>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</si>
  <si>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2347648.95</t>
  </si>
  <si>
    <t>123852.65</t>
  </si>
  <si>
    <t xml:space="preserve">за  2008г. </t>
  </si>
  <si>
    <t>1. Выполнение работ по солержанию и текущему ремонту общего имущества VRL по смете расходов</t>
  </si>
  <si>
    <t>1.1. Расходы по технической эксплуатации и текущему ремонту внутридомового оборудования и инженерных коммуникаций</t>
  </si>
  <si>
    <t>1.1.1. Тех. обслуживание, тек. ремонт и содержание лифтового оборудования</t>
  </si>
  <si>
    <t>1.1.2. обеспечение мер пожарной безопасности</t>
  </si>
  <si>
    <t>1.1.3. аварийные работы</t>
  </si>
  <si>
    <t>1.1.4. Обслуживание внутридомового газового оборудования</t>
  </si>
  <si>
    <t>1.1.5. прочие расходы</t>
  </si>
  <si>
    <t>1.2. Работы по сбору и вывозу мусора: из них</t>
  </si>
  <si>
    <t>1.2.1. Вывоз и обезвреживание твердых бытовых отходов</t>
  </si>
  <si>
    <t>1.2.2. содержание мусоропроводов в МКД</t>
  </si>
  <si>
    <t>1.3. Работы по уборке и ремонту помещений и мест общего пользования</t>
  </si>
  <si>
    <t>1.4. Иные работы по содержанию и ремонту общего имущества</t>
  </si>
  <si>
    <t>Среднемесячная стоимость услуг по содержанию и техническому обслуживанию многоквартирных домов, управляемых ООО УО "Курчатовский" за отчетный период 2012 год.</t>
  </si>
  <si>
    <t>Вид услуги (работы)</t>
  </si>
  <si>
    <t>Сумма в месяц  руб.</t>
  </si>
  <si>
    <t>Ставка в месяц  руб./кв.м.</t>
  </si>
  <si>
    <t>Санитарное содержание</t>
  </si>
  <si>
    <t>Санитарное содержание мест общего пользования, в т.ч. организация работ</t>
  </si>
  <si>
    <t>Санитарное содержание мусорокамер и мусоропровода, в т.ч. организация работ</t>
  </si>
  <si>
    <t>Вывоз твердых бытовых отходов</t>
  </si>
  <si>
    <t>Захоронение твердых бытовых отходов</t>
  </si>
  <si>
    <t>Вывоз и захоронение крупногабаритного мусора</t>
  </si>
  <si>
    <t>Дератизационная обработка подвальных помещений, мусорокамер</t>
  </si>
  <si>
    <t>Дезинсекция подвальных помещений, мусорокамер</t>
  </si>
  <si>
    <t>Электроэнергия на общедомовые нужды</t>
  </si>
  <si>
    <t>Водопотребление на общедомовые нужды</t>
  </si>
  <si>
    <t>Техническая эксполуатация</t>
  </si>
  <si>
    <t>Видеодиагностика мусоропровода</t>
  </si>
  <si>
    <t>Содержание и текущий ремонт помещений общего пользования, в т.ч. организация работ</t>
  </si>
  <si>
    <t>Содержание и текущий ремонт внутридомовых инженерных коммуникаций и оборудования, в т.ч. организация работ</t>
  </si>
  <si>
    <t>Техническое обслуживание, текущий ремонт и содержание лифтового оборудования</t>
  </si>
  <si>
    <t>Техническое обслуживание и текущий ремонт систем противопожарной безопасности</t>
  </si>
  <si>
    <t>Техническое обслуживание и текущий ремонт систем вентиляции и газоходов</t>
  </si>
  <si>
    <t>Техническое обслуживание и текущий ремонт систем газораспределения и газового оборудования</t>
  </si>
  <si>
    <t>Аварийно-техническое обслуживание инженерного оборудования</t>
  </si>
  <si>
    <t>Прочие работы по содержанию и текущему ремонту общего имущества</t>
  </si>
  <si>
    <t>Расходы на управление многоквартирными домами, в т.ч. налоги и сборы</t>
  </si>
  <si>
    <t>Всего средний размер платы за техническое обслуживание с учетом НДС составляет: 23,33</t>
  </si>
  <si>
    <t>Руководитель  _____________________ /Л.П. Осикина/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</si>
</sst>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0.0"/>
    <numFmt numFmtId="167" formatCode="0.000"/>
    <numFmt numFmtId="168" formatCode="0.0000000"/>
    <numFmt numFmtId="169" formatCode="0.000000"/>
    <numFmt numFmtId="170" formatCode="0.00000"/>
    <numFmt numFmtId="171" formatCode="0.0000"/>
  </numFmts>
  <fonts count="43">
    <font>
      <sz val="10"/>
      <name val="MS Sans Serif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1" fillId="32" borderId="1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7" fillId="32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7" fillId="0" borderId="12" xfId="0" applyFont="1" applyBorder="1" applyAlignment="1">
      <alignment horizontal="left" wrapText="1"/>
    </xf>
    <xf numFmtId="0" fontId="7" fillId="0" borderId="0" xfId="0" applyFont="1" applyAlignment="1">
      <alignment/>
    </xf>
    <xf numFmtId="164" fontId="7" fillId="0" borderId="12" xfId="0" applyNumberFormat="1" applyFont="1" applyBorder="1" applyAlignment="1">
      <alignment/>
    </xf>
    <xf numFmtId="164" fontId="7" fillId="32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164" fontId="7" fillId="33" borderId="10" xfId="0" applyNumberFormat="1" applyFont="1" applyFill="1" applyBorder="1" applyAlignment="1">
      <alignment/>
    </xf>
    <xf numFmtId="164" fontId="7" fillId="33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164" fontId="7" fillId="4" borderId="10" xfId="0" applyNumberFormat="1" applyFont="1" applyFill="1" applyBorder="1" applyAlignment="1">
      <alignment/>
    </xf>
    <xf numFmtId="164" fontId="7" fillId="32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36.57421875" style="0" customWidth="1"/>
    <col min="2" max="2" width="14.7109375" style="0" customWidth="1"/>
    <col min="3" max="3" width="16.421875" style="0" customWidth="1"/>
  </cols>
  <sheetData>
    <row r="1" spans="1:2" ht="12.75">
      <c r="A1" s="44" t="s">
        <v>71</v>
      </c>
      <c r="B1" s="45"/>
    </row>
    <row r="2" spans="1:2" ht="12.75">
      <c r="A2" s="44" t="s">
        <v>88</v>
      </c>
      <c r="B2" s="46"/>
    </row>
    <row r="3" spans="1:3" ht="12.75">
      <c r="A3" s="47" t="s">
        <v>2</v>
      </c>
      <c r="B3" s="48" t="s">
        <v>68</v>
      </c>
      <c r="C3" s="40"/>
    </row>
    <row r="4" spans="1:3" ht="12.75">
      <c r="A4" s="47"/>
      <c r="B4" s="48"/>
      <c r="C4" s="41"/>
    </row>
    <row r="5" spans="1:3" ht="12.75">
      <c r="A5" s="42" t="s">
        <v>45</v>
      </c>
      <c r="B5" s="43"/>
      <c r="C5" s="23"/>
    </row>
    <row r="6" spans="1:3" ht="12.75">
      <c r="A6" s="16" t="s">
        <v>46</v>
      </c>
      <c r="B6" s="21">
        <v>31573625.71</v>
      </c>
      <c r="C6" s="23"/>
    </row>
    <row r="7" spans="1:3" ht="22.5">
      <c r="A7" s="17" t="s">
        <v>48</v>
      </c>
      <c r="B7" s="21">
        <v>2549320</v>
      </c>
      <c r="C7" s="23"/>
    </row>
    <row r="8" spans="1:3" ht="12.75">
      <c r="A8" s="18" t="s">
        <v>66</v>
      </c>
      <c r="B8" s="21">
        <f>SUM(B6:B7)</f>
        <v>34122945.71</v>
      </c>
      <c r="C8" s="23"/>
    </row>
    <row r="9" spans="1:3" ht="12.75">
      <c r="A9" s="42" t="s">
        <v>49</v>
      </c>
      <c r="B9" s="43"/>
      <c r="C9" s="23"/>
    </row>
    <row r="10" spans="1:3" ht="33.75">
      <c r="A10" s="19" t="s">
        <v>89</v>
      </c>
      <c r="B10" s="22">
        <f>B11+B18+B21+B22</f>
        <v>34122945.71</v>
      </c>
      <c r="C10" s="23"/>
    </row>
    <row r="11" spans="1:3" ht="33.75">
      <c r="A11" s="19" t="s">
        <v>90</v>
      </c>
      <c r="B11" s="22">
        <f>B13+B14+B15+B16+B17</f>
        <v>11056370.47</v>
      </c>
      <c r="C11" s="23"/>
    </row>
    <row r="12" spans="1:3" ht="12.75">
      <c r="A12" s="19" t="s">
        <v>42</v>
      </c>
      <c r="B12" s="22"/>
      <c r="C12" s="23"/>
    </row>
    <row r="13" spans="1:3" ht="22.5">
      <c r="A13" s="17" t="s">
        <v>91</v>
      </c>
      <c r="B13" s="22">
        <v>2316129.96</v>
      </c>
      <c r="C13" s="23"/>
    </row>
    <row r="14" spans="1:3" ht="12.75">
      <c r="A14" s="16" t="s">
        <v>92</v>
      </c>
      <c r="B14" s="22">
        <v>783733.58</v>
      </c>
      <c r="C14" s="23"/>
    </row>
    <row r="15" spans="1:3" ht="12.75">
      <c r="A15" s="16" t="s">
        <v>93</v>
      </c>
      <c r="B15" s="22">
        <v>1210206.18</v>
      </c>
      <c r="C15" s="23"/>
    </row>
    <row r="16" spans="1:3" ht="22.5">
      <c r="A16" s="17" t="s">
        <v>94</v>
      </c>
      <c r="B16" s="22">
        <v>504245.02</v>
      </c>
      <c r="C16" s="23"/>
    </row>
    <row r="17" spans="1:3" ht="12.75">
      <c r="A17" s="17" t="s">
        <v>95</v>
      </c>
      <c r="B17" s="32">
        <v>6242055.73</v>
      </c>
      <c r="C17" s="23"/>
    </row>
    <row r="18" spans="1:3" ht="25.5" customHeight="1">
      <c r="A18" s="33" t="s">
        <v>96</v>
      </c>
      <c r="B18" s="32">
        <v>4951108.6</v>
      </c>
      <c r="C18" s="23"/>
    </row>
    <row r="19" spans="1:3" ht="22.5">
      <c r="A19" s="17" t="s">
        <v>97</v>
      </c>
      <c r="B19" s="22">
        <v>1558017.79</v>
      </c>
      <c r="C19" s="23"/>
    </row>
    <row r="20" spans="1:3" ht="12.75">
      <c r="A20" s="16" t="s">
        <v>98</v>
      </c>
      <c r="B20" s="22">
        <v>1863905.21</v>
      </c>
      <c r="C20" s="23"/>
    </row>
    <row r="21" spans="1:3" ht="22.5">
      <c r="A21" s="17" t="s">
        <v>99</v>
      </c>
      <c r="B21" s="22">
        <v>8115630.98</v>
      </c>
      <c r="C21" s="23"/>
    </row>
    <row r="22" spans="1:3" ht="22.5">
      <c r="A22" s="17" t="s">
        <v>100</v>
      </c>
      <c r="B22" s="22">
        <v>9999835.66</v>
      </c>
      <c r="C22" s="23"/>
    </row>
    <row r="23" spans="1:3" ht="12.75">
      <c r="A23" s="18" t="s">
        <v>67</v>
      </c>
      <c r="B23" s="21">
        <f>B11+B18+B21+B22</f>
        <v>34122945.71</v>
      </c>
      <c r="C23" s="23"/>
    </row>
    <row r="24" spans="1:3" ht="12.75">
      <c r="A24" s="16" t="s">
        <v>18</v>
      </c>
      <c r="B24" s="21">
        <f>B8-B23</f>
        <v>0</v>
      </c>
      <c r="C24" s="23"/>
    </row>
    <row r="25" spans="1:2" ht="12.75">
      <c r="A25" s="20"/>
      <c r="B25" s="20"/>
    </row>
    <row r="26" spans="1:2" ht="12.75">
      <c r="A26" s="15"/>
      <c r="B26" s="20"/>
    </row>
    <row r="27" spans="1:2" ht="12.75">
      <c r="A27" s="20" t="s">
        <v>21</v>
      </c>
      <c r="B27" s="15"/>
    </row>
  </sheetData>
  <sheetProtection/>
  <mergeCells count="7">
    <mergeCell ref="C3:C4"/>
    <mergeCell ref="A5:B5"/>
    <mergeCell ref="A9:B9"/>
    <mergeCell ref="A1:B1"/>
    <mergeCell ref="A2:B2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:G41"/>
    </sheetView>
  </sheetViews>
  <sheetFormatPr defaultColWidth="9.140625" defaultRowHeight="12.75"/>
  <cols>
    <col min="1" max="1" width="49.7109375" style="0" customWidth="1"/>
    <col min="2" max="2" width="15.00390625" style="0" customWidth="1"/>
    <col min="3" max="3" width="14.140625" style="0" customWidth="1"/>
    <col min="4" max="4" width="14.421875" style="0" customWidth="1"/>
    <col min="5" max="5" width="14.140625" style="0" customWidth="1"/>
    <col min="6" max="6" width="14.57421875" style="0" customWidth="1"/>
    <col min="8" max="8" width="13.421875" style="0" bestFit="1" customWidth="1"/>
  </cols>
  <sheetData>
    <row r="1" spans="1:6" ht="15">
      <c r="A1" s="10"/>
      <c r="B1" s="1"/>
      <c r="C1" s="1"/>
      <c r="D1" s="1"/>
      <c r="E1" s="11" t="s">
        <v>20</v>
      </c>
      <c r="F1" s="11"/>
    </row>
    <row r="2" spans="1:6" ht="15">
      <c r="A2" s="11"/>
      <c r="B2" s="1"/>
      <c r="C2" s="1"/>
      <c r="D2" s="1"/>
      <c r="E2" s="11" t="s">
        <v>29</v>
      </c>
      <c r="F2" s="11"/>
    </row>
    <row r="3" spans="1:6" ht="15">
      <c r="A3" s="11"/>
      <c r="B3" s="1"/>
      <c r="C3" s="1"/>
      <c r="D3" s="1"/>
      <c r="E3" s="11" t="s">
        <v>30</v>
      </c>
      <c r="F3" s="11"/>
    </row>
    <row r="4" spans="1:6" ht="15">
      <c r="A4" s="1"/>
      <c r="B4" s="1"/>
      <c r="C4" s="1"/>
      <c r="D4" s="1"/>
      <c r="E4" s="11"/>
      <c r="F4" s="11"/>
    </row>
    <row r="5" spans="1:6" ht="15">
      <c r="A5" s="11"/>
      <c r="B5" s="1"/>
      <c r="C5" s="1"/>
      <c r="D5" s="1"/>
      <c r="E5" s="11" t="s">
        <v>37</v>
      </c>
      <c r="F5" s="11"/>
    </row>
    <row r="6" spans="1:6" ht="15">
      <c r="A6" s="1"/>
      <c r="B6" s="2"/>
      <c r="C6" s="2"/>
      <c r="D6" s="2"/>
      <c r="E6" s="2"/>
      <c r="F6" s="2"/>
    </row>
    <row r="7" spans="1:6" ht="15.75">
      <c r="A7" s="53" t="s">
        <v>1</v>
      </c>
      <c r="B7" s="54"/>
      <c r="C7" s="54"/>
      <c r="D7" s="54"/>
      <c r="E7" s="54"/>
      <c r="F7" s="54"/>
    </row>
    <row r="8" spans="1:6" ht="15.75">
      <c r="A8" s="53" t="s">
        <v>34</v>
      </c>
      <c r="B8" s="55"/>
      <c r="C8" s="55"/>
      <c r="D8" s="55"/>
      <c r="E8" s="55"/>
      <c r="F8" s="55"/>
    </row>
    <row r="9" spans="1:6" ht="12.75">
      <c r="A9" s="3" t="s">
        <v>2</v>
      </c>
      <c r="B9" s="49" t="s">
        <v>3</v>
      </c>
      <c r="C9" s="50"/>
      <c r="D9" s="50"/>
      <c r="E9" s="51"/>
      <c r="F9" s="52"/>
    </row>
    <row r="10" spans="1:6" ht="12.75">
      <c r="A10" s="49" t="s">
        <v>4</v>
      </c>
      <c r="B10" s="56"/>
      <c r="C10" s="56"/>
      <c r="D10" s="56"/>
      <c r="E10" s="51"/>
      <c r="F10" s="52"/>
    </row>
    <row r="11" spans="1:6" ht="12.75">
      <c r="A11" s="3" t="s">
        <v>23</v>
      </c>
      <c r="B11" s="4" t="s">
        <v>31</v>
      </c>
      <c r="C11" s="4" t="s">
        <v>27</v>
      </c>
      <c r="D11" s="4" t="s">
        <v>24</v>
      </c>
      <c r="E11" s="3" t="s">
        <v>25</v>
      </c>
      <c r="F11" s="3" t="s">
        <v>26</v>
      </c>
    </row>
    <row r="12" spans="1:6" ht="12.75">
      <c r="A12" s="5" t="s">
        <v>39</v>
      </c>
      <c r="B12" s="6">
        <f>C12+D12+E12+F12</f>
        <v>70551210.52</v>
      </c>
      <c r="C12" s="6">
        <v>17637802.63</v>
      </c>
      <c r="D12" s="6">
        <v>17637802.63</v>
      </c>
      <c r="E12" s="6">
        <v>17637802.63</v>
      </c>
      <c r="F12" s="6">
        <v>17637802.63</v>
      </c>
    </row>
    <row r="13" spans="1:6" ht="12.75">
      <c r="A13" s="5" t="s">
        <v>38</v>
      </c>
      <c r="B13" s="6">
        <f>SUM(C13:F13)</f>
        <v>4497985.48</v>
      </c>
      <c r="C13" s="6">
        <v>1124496.37</v>
      </c>
      <c r="D13" s="6">
        <v>1124496.37</v>
      </c>
      <c r="E13" s="6">
        <v>1124496.37</v>
      </c>
      <c r="F13" s="6">
        <v>1124496.37</v>
      </c>
    </row>
    <row r="14" spans="1:6" ht="12.75">
      <c r="A14" s="7" t="s">
        <v>5</v>
      </c>
      <c r="B14" s="8">
        <f>SUM(B12:B13)</f>
        <v>75049196</v>
      </c>
      <c r="C14" s="8">
        <f>SUM(C12:C13)</f>
        <v>18762299</v>
      </c>
      <c r="D14" s="8">
        <f>SUM(D12:D13)</f>
        <v>18762299</v>
      </c>
      <c r="E14" s="8">
        <f>SUM(E12:E13)</f>
        <v>18762299</v>
      </c>
      <c r="F14" s="8">
        <f>SUM(F12:F13)</f>
        <v>18762299</v>
      </c>
    </row>
    <row r="15" spans="1:6" ht="12.75">
      <c r="A15" s="49" t="s">
        <v>6</v>
      </c>
      <c r="B15" s="50"/>
      <c r="C15" s="50"/>
      <c r="D15" s="50"/>
      <c r="E15" s="51"/>
      <c r="F15" s="52"/>
    </row>
    <row r="16" spans="1:6" ht="12.75">
      <c r="A16" s="5" t="s">
        <v>40</v>
      </c>
      <c r="B16" s="12">
        <f>SUM(C16:F16)</f>
        <v>17069185.12</v>
      </c>
      <c r="C16" s="12">
        <v>4212109.44</v>
      </c>
      <c r="D16" s="12">
        <v>4154471.92</v>
      </c>
      <c r="E16" s="12">
        <v>4351301.88</v>
      </c>
      <c r="F16" s="12">
        <v>4351301.88</v>
      </c>
    </row>
    <row r="17" spans="1:6" ht="12.75">
      <c r="A17" s="5" t="s">
        <v>41</v>
      </c>
      <c r="B17" s="12">
        <f aca="true" t="shared" si="0" ref="B17:B35">SUM(C17:F17)</f>
        <v>18049675.76</v>
      </c>
      <c r="C17" s="12">
        <v>4155069.66</v>
      </c>
      <c r="D17" s="12">
        <v>4512418.94</v>
      </c>
      <c r="E17" s="12">
        <v>4691093.58</v>
      </c>
      <c r="F17" s="12">
        <v>4691093.58</v>
      </c>
    </row>
    <row r="18" spans="1:6" ht="12.75">
      <c r="A18" s="5" t="s">
        <v>7</v>
      </c>
      <c r="B18" s="6">
        <f t="shared" si="0"/>
        <v>5161367.16</v>
      </c>
      <c r="C18" s="6">
        <v>1290341.79</v>
      </c>
      <c r="D18" s="6">
        <v>1290341.79</v>
      </c>
      <c r="E18" s="6">
        <v>1290341.79</v>
      </c>
      <c r="F18" s="6">
        <v>1290341.79</v>
      </c>
    </row>
    <row r="19" spans="1:6" ht="12.75">
      <c r="A19" s="5" t="s">
        <v>8</v>
      </c>
      <c r="B19" s="12">
        <f t="shared" si="0"/>
        <v>1293337.24</v>
      </c>
      <c r="C19" s="12">
        <v>386315.89</v>
      </c>
      <c r="D19" s="12">
        <v>302340.45</v>
      </c>
      <c r="E19" s="12">
        <v>302340.45</v>
      </c>
      <c r="F19" s="12">
        <v>302340.45</v>
      </c>
    </row>
    <row r="20" spans="1:6" ht="12.75">
      <c r="A20" s="5" t="s">
        <v>9</v>
      </c>
      <c r="B20" s="6">
        <f t="shared" si="0"/>
        <v>108253.59000000001</v>
      </c>
      <c r="C20" s="6">
        <v>27063.4</v>
      </c>
      <c r="D20" s="6">
        <v>27063.4</v>
      </c>
      <c r="E20" s="6">
        <v>27063.4</v>
      </c>
      <c r="F20" s="6">
        <v>27063.39</v>
      </c>
    </row>
    <row r="21" spans="1:6" ht="12.75">
      <c r="A21" s="5" t="s">
        <v>32</v>
      </c>
      <c r="B21" s="6">
        <f t="shared" si="0"/>
        <v>29416.72</v>
      </c>
      <c r="C21" s="6">
        <v>7354.18</v>
      </c>
      <c r="D21" s="6">
        <v>7354.18</v>
      </c>
      <c r="E21" s="6">
        <v>7354.18</v>
      </c>
      <c r="F21" s="6">
        <v>7354.18</v>
      </c>
    </row>
    <row r="22" spans="1:6" ht="12.75">
      <c r="A22" s="5" t="s">
        <v>19</v>
      </c>
      <c r="B22" s="12">
        <f t="shared" si="0"/>
        <v>979894.66</v>
      </c>
      <c r="C22" s="12">
        <v>244973.67</v>
      </c>
      <c r="D22" s="12">
        <v>244973.66</v>
      </c>
      <c r="E22" s="12">
        <v>244973.66</v>
      </c>
      <c r="F22" s="12">
        <v>244973.67</v>
      </c>
    </row>
    <row r="23" spans="1:6" ht="12.75">
      <c r="A23" s="5" t="s">
        <v>10</v>
      </c>
      <c r="B23" s="6">
        <f t="shared" si="0"/>
        <v>1051945.75</v>
      </c>
      <c r="C23" s="6">
        <v>262986.43</v>
      </c>
      <c r="D23" s="6">
        <v>262986.44</v>
      </c>
      <c r="E23" s="6">
        <v>262986.44</v>
      </c>
      <c r="F23" s="6">
        <v>262986.44</v>
      </c>
    </row>
    <row r="24" spans="1:6" ht="12.75">
      <c r="A24" s="5" t="s">
        <v>11</v>
      </c>
      <c r="B24" s="12">
        <f t="shared" si="0"/>
        <v>2634927.29</v>
      </c>
      <c r="C24" s="12">
        <v>621451.44</v>
      </c>
      <c r="D24" s="12">
        <v>671158.61</v>
      </c>
      <c r="E24" s="12">
        <v>671158.62</v>
      </c>
      <c r="F24" s="12">
        <v>671158.62</v>
      </c>
    </row>
    <row r="25" spans="1:6" ht="12.75">
      <c r="A25" s="5" t="s">
        <v>28</v>
      </c>
      <c r="B25" s="6">
        <f t="shared" si="0"/>
        <v>580000</v>
      </c>
      <c r="C25" s="6"/>
      <c r="D25" s="6">
        <v>120000</v>
      </c>
      <c r="E25" s="6">
        <v>230000</v>
      </c>
      <c r="F25" s="6">
        <v>230000</v>
      </c>
    </row>
    <row r="26" spans="1:6" ht="12.75">
      <c r="A26" s="5" t="s">
        <v>12</v>
      </c>
      <c r="B26" s="12">
        <f t="shared" si="0"/>
        <v>2512360.7</v>
      </c>
      <c r="C26" s="12">
        <v>619486.2</v>
      </c>
      <c r="D26" s="12">
        <v>626369.38</v>
      </c>
      <c r="E26" s="12">
        <v>633252.56</v>
      </c>
      <c r="F26" s="12">
        <v>633252.56</v>
      </c>
    </row>
    <row r="27" spans="1:6" ht="12.75">
      <c r="A27" s="5" t="s">
        <v>13</v>
      </c>
      <c r="B27" s="12">
        <f t="shared" si="0"/>
        <v>2671763.2800000003</v>
      </c>
      <c r="C27" s="12">
        <v>647763.28</v>
      </c>
      <c r="D27" s="12">
        <v>669760</v>
      </c>
      <c r="E27" s="12">
        <v>677120</v>
      </c>
      <c r="F27" s="12">
        <v>677120</v>
      </c>
    </row>
    <row r="28" spans="1:6" ht="12.75">
      <c r="A28" s="5" t="s">
        <v>14</v>
      </c>
      <c r="B28" s="12">
        <f t="shared" si="0"/>
        <v>796184.23</v>
      </c>
      <c r="C28" s="12">
        <v>196319.4</v>
      </c>
      <c r="D28" s="12">
        <v>198500.73</v>
      </c>
      <c r="E28" s="12">
        <v>200682.05</v>
      </c>
      <c r="F28" s="12">
        <v>200682.05</v>
      </c>
    </row>
    <row r="29" spans="1:6" ht="12.75">
      <c r="A29" s="5" t="s">
        <v>36</v>
      </c>
      <c r="B29" s="6">
        <f t="shared" si="0"/>
        <v>7320</v>
      </c>
      <c r="C29" s="6"/>
      <c r="D29" s="6"/>
      <c r="E29" s="6">
        <v>7320</v>
      </c>
      <c r="F29" s="6"/>
    </row>
    <row r="30" spans="1:6" ht="12.75">
      <c r="A30" s="5" t="s">
        <v>15</v>
      </c>
      <c r="B30" s="6">
        <f t="shared" si="0"/>
        <v>14946481.209999997</v>
      </c>
      <c r="C30" s="6">
        <v>3662379.57</v>
      </c>
      <c r="D30" s="12">
        <v>3817266.05</v>
      </c>
      <c r="E30" s="12">
        <v>3851116.05</v>
      </c>
      <c r="F30" s="12">
        <v>3615719.54</v>
      </c>
    </row>
    <row r="31" spans="1:6" ht="12.75">
      <c r="A31" s="5" t="s">
        <v>16</v>
      </c>
      <c r="B31" s="6">
        <f t="shared" si="0"/>
        <v>600000</v>
      </c>
      <c r="C31" s="6">
        <v>100000</v>
      </c>
      <c r="D31" s="6">
        <v>100000</v>
      </c>
      <c r="E31" s="6">
        <v>200000</v>
      </c>
      <c r="F31" s="6">
        <v>200000</v>
      </c>
    </row>
    <row r="32" spans="1:6" ht="12.75">
      <c r="A32" s="5" t="s">
        <v>33</v>
      </c>
      <c r="B32" s="6">
        <f>SUM(C32:F32)</f>
        <v>300000</v>
      </c>
      <c r="C32" s="6">
        <v>100000</v>
      </c>
      <c r="D32" s="6"/>
      <c r="E32" s="6">
        <v>100000</v>
      </c>
      <c r="F32" s="6">
        <v>100000</v>
      </c>
    </row>
    <row r="33" spans="1:8" ht="12.75">
      <c r="A33" s="5" t="s">
        <v>35</v>
      </c>
      <c r="B33" s="6">
        <f>SUM(C33:F33)</f>
        <v>2021671.25</v>
      </c>
      <c r="C33" s="6">
        <v>905021.25</v>
      </c>
      <c r="D33" s="6">
        <v>810050</v>
      </c>
      <c r="E33" s="6">
        <v>153300</v>
      </c>
      <c r="F33" s="6">
        <v>153300</v>
      </c>
      <c r="H33" s="13"/>
    </row>
    <row r="34" spans="1:6" ht="12.75">
      <c r="A34" s="5" t="s">
        <v>22</v>
      </c>
      <c r="B34" s="6">
        <f t="shared" si="0"/>
        <v>3501194.07</v>
      </c>
      <c r="C34" s="6">
        <v>935287.88</v>
      </c>
      <c r="D34" s="6">
        <v>788307</v>
      </c>
      <c r="E34" s="6">
        <v>788307</v>
      </c>
      <c r="F34" s="6">
        <v>989292.19</v>
      </c>
    </row>
    <row r="35" spans="1:6" ht="12.75">
      <c r="A35" s="7" t="s">
        <v>17</v>
      </c>
      <c r="B35" s="6">
        <f t="shared" si="0"/>
        <v>74314978.03</v>
      </c>
      <c r="C35" s="9">
        <f>SUM(C16:C34)</f>
        <v>18373923.48</v>
      </c>
      <c r="D35" s="9">
        <f>SUM(D16:D34)</f>
        <v>18603362.549999997</v>
      </c>
      <c r="E35" s="9">
        <f>SUM(E16:E34)</f>
        <v>18689711.66</v>
      </c>
      <c r="F35" s="9">
        <f>SUM(F16:F34)</f>
        <v>18647980.34</v>
      </c>
    </row>
    <row r="36" spans="1:6" ht="12.75">
      <c r="A36" s="5" t="s">
        <v>18</v>
      </c>
      <c r="B36" s="6">
        <f>B14-B35</f>
        <v>734217.9699999988</v>
      </c>
      <c r="C36" s="6">
        <f>C14-C35</f>
        <v>388375.51999999955</v>
      </c>
      <c r="D36" s="6">
        <f>D14-D35</f>
        <v>158936.45000000298</v>
      </c>
      <c r="E36" s="6">
        <f>E14-E35</f>
        <v>72587.33999999985</v>
      </c>
      <c r="F36" s="6">
        <f>F14-F35</f>
        <v>114318.66000000015</v>
      </c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5">
      <c r="A39" s="2" t="s">
        <v>21</v>
      </c>
      <c r="B39" s="1"/>
      <c r="C39" s="1"/>
      <c r="D39" s="1"/>
      <c r="E39" s="1"/>
      <c r="F39" s="1"/>
    </row>
  </sheetData>
  <sheetProtection/>
  <mergeCells count="5">
    <mergeCell ref="A15:F15"/>
    <mergeCell ref="A7:F7"/>
    <mergeCell ref="A8:F8"/>
    <mergeCell ref="B9:F9"/>
    <mergeCell ref="A10:F10"/>
  </mergeCells>
  <printOptions/>
  <pageMargins left="0" right="0" top="0" bottom="0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48.00390625" style="0" customWidth="1"/>
    <col min="2" max="2" width="19.00390625" style="0" customWidth="1"/>
    <col min="3" max="3" width="11.28125" style="0" customWidth="1"/>
    <col min="4" max="4" width="12.00390625" style="0" customWidth="1"/>
    <col min="5" max="5" width="12.421875" style="0" customWidth="1"/>
    <col min="6" max="6" width="12.28125" style="0" customWidth="1"/>
    <col min="7" max="7" width="11.421875" style="0" customWidth="1"/>
    <col min="8" max="8" width="11.00390625" style="0" customWidth="1"/>
    <col min="9" max="9" width="11.421875" style="0" customWidth="1"/>
    <col min="10" max="10" width="11.28125" style="0" bestFit="1" customWidth="1"/>
    <col min="11" max="11" width="11.57421875" style="0" customWidth="1"/>
    <col min="12" max="12" width="11.140625" style="0" customWidth="1"/>
    <col min="13" max="13" width="11.00390625" style="0" customWidth="1"/>
    <col min="14" max="14" width="11.421875" style="0" customWidth="1"/>
    <col min="15" max="15" width="14.00390625" style="0" bestFit="1" customWidth="1"/>
  </cols>
  <sheetData>
    <row r="1" spans="1:2" ht="12.75">
      <c r="A1" s="44" t="s">
        <v>71</v>
      </c>
      <c r="B1" s="45"/>
    </row>
    <row r="2" spans="1:2" ht="12.75">
      <c r="A2" s="44" t="s">
        <v>75</v>
      </c>
      <c r="B2" s="46"/>
    </row>
    <row r="3" spans="1:15" ht="12.75">
      <c r="A3" s="26" t="s">
        <v>2</v>
      </c>
      <c r="B3" s="27" t="s">
        <v>68</v>
      </c>
      <c r="C3" s="28" t="s">
        <v>72</v>
      </c>
      <c r="D3" s="30" t="s">
        <v>73</v>
      </c>
      <c r="E3" s="30" t="s">
        <v>74</v>
      </c>
      <c r="F3" s="30" t="s">
        <v>69</v>
      </c>
      <c r="G3" s="30" t="s">
        <v>70</v>
      </c>
      <c r="H3" s="30" t="s">
        <v>79</v>
      </c>
      <c r="I3" s="30" t="s">
        <v>80</v>
      </c>
      <c r="J3" s="30" t="s">
        <v>81</v>
      </c>
      <c r="K3" s="30" t="s">
        <v>82</v>
      </c>
      <c r="L3" s="30" t="s">
        <v>83</v>
      </c>
      <c r="M3" s="30" t="s">
        <v>84</v>
      </c>
      <c r="N3" s="30" t="s">
        <v>85</v>
      </c>
      <c r="O3" s="23"/>
    </row>
    <row r="4" spans="1:15" ht="12.75">
      <c r="A4" s="42" t="s">
        <v>45</v>
      </c>
      <c r="B4" s="43"/>
      <c r="C4" s="29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2.75">
      <c r="A5" s="16" t="s">
        <v>46</v>
      </c>
      <c r="B5" s="21">
        <v>34334970.52</v>
      </c>
      <c r="C5" s="29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22.5">
      <c r="A6" s="17" t="s">
        <v>47</v>
      </c>
      <c r="B6" s="21">
        <v>35663270</v>
      </c>
      <c r="C6" s="29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2.75">
      <c r="A7" s="17" t="s">
        <v>48</v>
      </c>
      <c r="B7" s="21">
        <v>4497985.48</v>
      </c>
      <c r="C7" s="29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12.75">
      <c r="A8" s="18" t="s">
        <v>66</v>
      </c>
      <c r="B8" s="21">
        <f>SUM(B5:B7)</f>
        <v>74496226.00000001</v>
      </c>
      <c r="C8" s="29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2.75">
      <c r="A9" s="42" t="s">
        <v>49</v>
      </c>
      <c r="B9" s="43"/>
      <c r="C9" s="29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22.5">
      <c r="A10" s="19" t="s">
        <v>50</v>
      </c>
      <c r="B10" s="22">
        <f>B12+B13</f>
        <v>35542695.41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3"/>
    </row>
    <row r="11" spans="1:15" ht="12.75">
      <c r="A11" s="19" t="s">
        <v>42</v>
      </c>
      <c r="B11" s="2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3"/>
    </row>
    <row r="12" spans="1:15" ht="12.75">
      <c r="A12" s="16" t="s">
        <v>44</v>
      </c>
      <c r="B12" s="25">
        <v>17606379.01</v>
      </c>
      <c r="C12" s="14">
        <v>1334599.09</v>
      </c>
      <c r="D12" s="14">
        <v>1479252.72</v>
      </c>
      <c r="E12" s="14">
        <v>1479252.72</v>
      </c>
      <c r="F12" s="14">
        <v>1479252.72</v>
      </c>
      <c r="G12" s="14">
        <v>1479252.72</v>
      </c>
      <c r="H12" s="14">
        <v>1479252.72</v>
      </c>
      <c r="I12" s="14">
        <v>1479252.72</v>
      </c>
      <c r="J12" s="14">
        <v>1479252.72</v>
      </c>
      <c r="K12" s="14">
        <v>1479252.72</v>
      </c>
      <c r="L12" s="14">
        <v>1479252.72</v>
      </c>
      <c r="M12" s="14">
        <v>1479252.72</v>
      </c>
      <c r="N12" s="14">
        <v>1479252.72</v>
      </c>
      <c r="O12" s="14">
        <f>SUM(C12:N12)</f>
        <v>17606379.01</v>
      </c>
    </row>
    <row r="13" spans="1:15" ht="12.75">
      <c r="A13" s="16" t="s">
        <v>43</v>
      </c>
      <c r="B13" s="25">
        <v>17936316.4</v>
      </c>
      <c r="C13" s="14">
        <v>1120154.38</v>
      </c>
      <c r="D13" s="14">
        <v>1610867.02</v>
      </c>
      <c r="E13" s="14">
        <v>1610867.02</v>
      </c>
      <c r="F13" s="14">
        <v>1610867.02</v>
      </c>
      <c r="G13" s="14">
        <v>1610867.02</v>
      </c>
      <c r="H13" s="14">
        <v>1610867.02</v>
      </c>
      <c r="I13" s="14">
        <v>1610867.02</v>
      </c>
      <c r="J13" s="14">
        <v>1610867.02</v>
      </c>
      <c r="K13" s="14">
        <v>1385023.22</v>
      </c>
      <c r="L13" s="14">
        <v>1385023.22</v>
      </c>
      <c r="M13" s="14">
        <v>1385023.22</v>
      </c>
      <c r="N13" s="14">
        <v>1385023.22</v>
      </c>
      <c r="O13" s="14">
        <f>SUM(C13:N13)</f>
        <v>17936316.4</v>
      </c>
    </row>
    <row r="14" spans="1:15" ht="12.75">
      <c r="A14" s="16" t="s">
        <v>51</v>
      </c>
      <c r="B14" s="25">
        <v>2471501.6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f>SUM(C14:N14)</f>
        <v>0</v>
      </c>
    </row>
    <row r="15" spans="1:15" ht="12.75">
      <c r="A15" t="s">
        <v>77</v>
      </c>
      <c r="B15" t="s">
        <v>86</v>
      </c>
      <c r="C15" s="14">
        <v>159892.24</v>
      </c>
      <c r="D15" s="14">
        <v>155810.83</v>
      </c>
      <c r="E15" s="14">
        <v>188130.06</v>
      </c>
      <c r="F15" s="14">
        <v>182059.68</v>
      </c>
      <c r="G15" s="14">
        <v>188128.34</v>
      </c>
      <c r="H15" s="14">
        <v>182059.68</v>
      </c>
      <c r="I15" s="14">
        <v>222462.94</v>
      </c>
      <c r="J15" s="14">
        <v>222462.94</v>
      </c>
      <c r="K15" s="14">
        <v>215286.72</v>
      </c>
      <c r="L15" s="14">
        <v>212739.36</v>
      </c>
      <c r="M15" s="14">
        <v>205876.8</v>
      </c>
      <c r="N15" s="14">
        <v>212739.36</v>
      </c>
      <c r="O15" s="14">
        <f>SUM(C15:N15)</f>
        <v>2347648.9499999993</v>
      </c>
    </row>
    <row r="16" spans="1:15" ht="12.75">
      <c r="A16" t="s">
        <v>76</v>
      </c>
      <c r="B16" s="23" t="s">
        <v>87</v>
      </c>
      <c r="C16" s="14"/>
      <c r="D16" s="14"/>
      <c r="E16" s="14"/>
      <c r="F16" s="14">
        <v>24283.55</v>
      </c>
      <c r="G16" s="14">
        <v>25096.74</v>
      </c>
      <c r="H16" s="14">
        <v>24278.88</v>
      </c>
      <c r="I16" s="14">
        <v>25096.74</v>
      </c>
      <c r="J16" s="14">
        <v>25096.74</v>
      </c>
      <c r="K16" s="14"/>
      <c r="L16" s="14"/>
      <c r="M16" s="14"/>
      <c r="N16" s="14"/>
      <c r="O16" s="14">
        <f>SUM(C16:N16)</f>
        <v>123852.65000000001</v>
      </c>
    </row>
    <row r="17" spans="1:15" ht="12.75">
      <c r="A17" s="16" t="s">
        <v>52</v>
      </c>
      <c r="B17" s="25">
        <v>2990700</v>
      </c>
      <c r="C17" s="14">
        <v>336000</v>
      </c>
      <c r="D17" s="14">
        <v>294000</v>
      </c>
      <c r="E17" s="14">
        <v>336000</v>
      </c>
      <c r="F17" s="14">
        <v>310800</v>
      </c>
      <c r="G17" s="14">
        <v>235200</v>
      </c>
      <c r="H17" s="14">
        <v>226800</v>
      </c>
      <c r="I17" s="14">
        <v>210600</v>
      </c>
      <c r="J17" s="14">
        <v>202800</v>
      </c>
      <c r="K17" s="14">
        <v>195000</v>
      </c>
      <c r="L17" s="14">
        <v>206700</v>
      </c>
      <c r="M17" s="14">
        <v>218400</v>
      </c>
      <c r="N17" s="14">
        <v>218400</v>
      </c>
      <c r="O17" s="14">
        <f aca="true" t="shared" si="0" ref="O17:O25">SUM(C17:N17)</f>
        <v>2990700</v>
      </c>
    </row>
    <row r="18" spans="1:15" ht="12.75">
      <c r="A18" s="16" t="s">
        <v>53</v>
      </c>
      <c r="B18" s="25">
        <v>652272.37</v>
      </c>
      <c r="C18" s="14">
        <v>58681.94</v>
      </c>
      <c r="D18" s="14">
        <v>54167.95</v>
      </c>
      <c r="E18" s="14">
        <v>58681.94</v>
      </c>
      <c r="F18" s="14">
        <v>60938.94</v>
      </c>
      <c r="G18" s="14">
        <v>63195.94</v>
      </c>
      <c r="H18" s="14">
        <v>60938.94</v>
      </c>
      <c r="I18" s="14">
        <v>63195.94</v>
      </c>
      <c r="J18" s="14">
        <v>63195.94</v>
      </c>
      <c r="K18" s="14">
        <v>56424.95</v>
      </c>
      <c r="L18" s="14">
        <v>58681.94</v>
      </c>
      <c r="M18" s="14">
        <v>56424.95</v>
      </c>
      <c r="N18" s="14">
        <v>58681.94</v>
      </c>
      <c r="O18" s="31">
        <f t="shared" si="0"/>
        <v>713211.3099999998</v>
      </c>
    </row>
    <row r="19" spans="1:15" ht="12.75">
      <c r="A19" s="16" t="s">
        <v>54</v>
      </c>
      <c r="B19" s="25">
        <v>87502.82</v>
      </c>
      <c r="C19" s="14">
        <v>7216.91</v>
      </c>
      <c r="D19" s="14">
        <v>7216.91</v>
      </c>
      <c r="E19" s="14">
        <v>7216.91</v>
      </c>
      <c r="F19" s="14">
        <v>7559.29</v>
      </c>
      <c r="G19" s="14">
        <v>7559.29</v>
      </c>
      <c r="H19" s="14">
        <v>7559.29</v>
      </c>
      <c r="I19" s="14">
        <v>7559.29</v>
      </c>
      <c r="J19" s="14">
        <v>7559.29</v>
      </c>
      <c r="K19" s="14">
        <v>7216.91</v>
      </c>
      <c r="L19" s="14">
        <v>7216.91</v>
      </c>
      <c r="M19" s="14">
        <v>7216.91</v>
      </c>
      <c r="N19" s="14">
        <v>7216.91</v>
      </c>
      <c r="O19" s="31">
        <f t="shared" si="0"/>
        <v>88314.82</v>
      </c>
    </row>
    <row r="20" spans="1:15" ht="12.75">
      <c r="A20" s="16" t="s">
        <v>55</v>
      </c>
      <c r="B20" s="25">
        <v>35819.8</v>
      </c>
      <c r="C20" s="14"/>
      <c r="D20" s="14"/>
      <c r="E20" s="14"/>
      <c r="F20" s="14"/>
      <c r="G20" s="24">
        <v>10949.07</v>
      </c>
      <c r="H20" s="14"/>
      <c r="I20" s="24">
        <v>5272.09</v>
      </c>
      <c r="J20" s="24">
        <v>14635.84</v>
      </c>
      <c r="K20" s="14"/>
      <c r="L20" s="24">
        <v>4962.8</v>
      </c>
      <c r="M20" s="14"/>
      <c r="N20" s="14"/>
      <c r="O20" s="14">
        <f t="shared" si="0"/>
        <v>35819.8</v>
      </c>
    </row>
    <row r="21" spans="1:15" ht="12.75">
      <c r="A21" s="16" t="s">
        <v>57</v>
      </c>
      <c r="B21" s="25">
        <v>4771608.35</v>
      </c>
      <c r="C21" s="14">
        <v>384518.21</v>
      </c>
      <c r="D21" s="14">
        <v>404832.36</v>
      </c>
      <c r="E21" s="14">
        <v>404832.36</v>
      </c>
      <c r="F21" s="14">
        <v>404832.36</v>
      </c>
      <c r="G21" s="14">
        <v>404832.36</v>
      </c>
      <c r="H21" s="14">
        <v>403989.99</v>
      </c>
      <c r="I21" s="14">
        <v>406996.55</v>
      </c>
      <c r="J21" s="14">
        <v>409783.46</v>
      </c>
      <c r="K21" s="14">
        <v>386621.44</v>
      </c>
      <c r="L21" s="14">
        <v>387156.05</v>
      </c>
      <c r="M21" s="14">
        <v>386977.85</v>
      </c>
      <c r="N21" s="14">
        <v>386235.36</v>
      </c>
      <c r="O21" s="14">
        <f t="shared" si="0"/>
        <v>4771608.35</v>
      </c>
    </row>
    <row r="22" spans="1:15" ht="12.75">
      <c r="A22" s="16" t="s">
        <v>56</v>
      </c>
      <c r="B22" s="25">
        <v>1097329.23</v>
      </c>
      <c r="C22" s="14">
        <v>105863.15</v>
      </c>
      <c r="D22" s="14">
        <v>91515.05</v>
      </c>
      <c r="E22" s="14">
        <v>91515.05</v>
      </c>
      <c r="F22" s="14">
        <v>91515.05</v>
      </c>
      <c r="G22" s="14">
        <v>91515.05</v>
      </c>
      <c r="H22" s="14">
        <v>91515.05</v>
      </c>
      <c r="I22" s="14">
        <v>91515.05</v>
      </c>
      <c r="J22" s="14">
        <v>91515.05</v>
      </c>
      <c r="K22" s="14">
        <v>87715.18</v>
      </c>
      <c r="L22" s="14">
        <v>87715.18</v>
      </c>
      <c r="M22" s="14">
        <v>87715.18</v>
      </c>
      <c r="N22" s="14">
        <v>87715.19</v>
      </c>
      <c r="O22" s="14">
        <f t="shared" si="0"/>
        <v>1097329.23</v>
      </c>
    </row>
    <row r="23" spans="1:15" ht="12.75">
      <c r="A23" s="16" t="s">
        <v>58</v>
      </c>
      <c r="B23" s="25">
        <v>3185880.19</v>
      </c>
      <c r="C23" s="14">
        <v>307166.04</v>
      </c>
      <c r="D23" s="14">
        <v>307159.82</v>
      </c>
      <c r="E23" s="14">
        <v>307152.18</v>
      </c>
      <c r="F23" s="14">
        <v>307159.27</v>
      </c>
      <c r="G23" s="14">
        <v>307148.8</v>
      </c>
      <c r="H23" s="14">
        <v>307171.38</v>
      </c>
      <c r="I23" s="14">
        <v>307157.98</v>
      </c>
      <c r="J23" s="14">
        <v>207155.41</v>
      </c>
      <c r="K23" s="14">
        <v>207158.32</v>
      </c>
      <c r="L23" s="14">
        <v>207155.41</v>
      </c>
      <c r="M23" s="14">
        <v>207158.32</v>
      </c>
      <c r="N23" s="14">
        <v>207137.26</v>
      </c>
      <c r="O23" s="14">
        <f t="shared" si="0"/>
        <v>3185880.1900000004</v>
      </c>
    </row>
    <row r="24" spans="1:15" ht="12.75">
      <c r="A24" s="16" t="s">
        <v>59</v>
      </c>
      <c r="B24" s="22">
        <v>884350.75</v>
      </c>
      <c r="C24" s="14">
        <v>67192.74</v>
      </c>
      <c r="D24" s="14">
        <v>56819.12</v>
      </c>
      <c r="E24" s="14">
        <v>21926.05</v>
      </c>
      <c r="F24" s="14">
        <v>27112.86</v>
      </c>
      <c r="G24" s="14">
        <v>126369.5</v>
      </c>
      <c r="H24" s="14">
        <v>118589.29</v>
      </c>
      <c r="I24" s="14">
        <v>49746.2</v>
      </c>
      <c r="J24" s="14">
        <v>25934.04</v>
      </c>
      <c r="K24" s="14">
        <v>18625.36</v>
      </c>
      <c r="L24" s="14">
        <v>94777.13</v>
      </c>
      <c r="M24" s="14">
        <v>239300.46</v>
      </c>
      <c r="N24" s="14">
        <v>37958</v>
      </c>
      <c r="O24" s="14">
        <f t="shared" si="0"/>
        <v>884350.75</v>
      </c>
    </row>
    <row r="25" spans="1:15" ht="12.75">
      <c r="A25" s="16" t="s">
        <v>60</v>
      </c>
      <c r="B25" s="22">
        <v>2026441.57</v>
      </c>
      <c r="C25" s="22">
        <v>83956.79</v>
      </c>
      <c r="D25" s="22">
        <v>181520.34</v>
      </c>
      <c r="E25" s="22">
        <v>181520.34</v>
      </c>
      <c r="F25" s="22">
        <v>181520.74</v>
      </c>
      <c r="G25" s="22">
        <v>181520.74</v>
      </c>
      <c r="H25" s="22">
        <v>181520.74</v>
      </c>
      <c r="I25" s="22">
        <v>181520.74</v>
      </c>
      <c r="J25" s="22">
        <v>181519.14</v>
      </c>
      <c r="K25" s="22">
        <v>167960.5</v>
      </c>
      <c r="L25" s="22">
        <v>167960.5</v>
      </c>
      <c r="M25" s="22">
        <v>167960.5</v>
      </c>
      <c r="N25" s="22">
        <v>167960.5</v>
      </c>
      <c r="O25" s="14">
        <f t="shared" si="0"/>
        <v>2026441.5699999998</v>
      </c>
    </row>
    <row r="26" spans="1:15" ht="12.75">
      <c r="A26" s="16" t="s">
        <v>61</v>
      </c>
      <c r="B26" s="25">
        <v>273594.52</v>
      </c>
      <c r="C26" s="29"/>
      <c r="D26" s="23"/>
      <c r="E26" s="23"/>
      <c r="F26" s="23"/>
      <c r="G26" s="23"/>
      <c r="H26" s="23"/>
      <c r="I26" s="23"/>
      <c r="J26" s="22"/>
      <c r="K26" s="23"/>
      <c r="L26" s="23"/>
      <c r="M26" s="23"/>
      <c r="N26" s="23"/>
      <c r="O26" s="23"/>
    </row>
    <row r="27" spans="1:15" ht="12.75">
      <c r="A27" s="16" t="s">
        <v>62</v>
      </c>
      <c r="B27" s="22">
        <v>14212390.75</v>
      </c>
      <c r="C27" s="29"/>
      <c r="D27" s="23"/>
      <c r="E27" s="23"/>
      <c r="F27" s="23"/>
      <c r="G27" s="23"/>
      <c r="H27" s="23"/>
      <c r="I27" s="23"/>
      <c r="J27" s="22"/>
      <c r="K27" s="23"/>
      <c r="L27" s="23"/>
      <c r="M27" s="23"/>
      <c r="N27" s="23"/>
      <c r="O27" s="23"/>
    </row>
    <row r="28" spans="1:15" ht="12.75">
      <c r="A28" s="16" t="s">
        <v>78</v>
      </c>
      <c r="B28" s="25">
        <v>60000</v>
      </c>
      <c r="C28" s="29"/>
      <c r="D28" s="23"/>
      <c r="E28" s="23"/>
      <c r="F28" s="23"/>
      <c r="G28" s="23"/>
      <c r="H28" s="23"/>
      <c r="I28" s="23"/>
      <c r="J28" s="22">
        <v>60000</v>
      </c>
      <c r="K28" s="23"/>
      <c r="L28" s="23"/>
      <c r="M28" s="23"/>
      <c r="N28" s="23"/>
      <c r="O28" s="23"/>
    </row>
    <row r="29" spans="1:15" ht="12.75">
      <c r="A29" s="16" t="s">
        <v>63</v>
      </c>
      <c r="B29" s="22">
        <v>2467883.83</v>
      </c>
      <c r="C29" s="29"/>
      <c r="D29" s="23"/>
      <c r="E29" s="23"/>
      <c r="F29" s="23"/>
      <c r="G29" s="23"/>
      <c r="H29" s="23"/>
      <c r="I29" s="23"/>
      <c r="J29" s="22"/>
      <c r="K29" s="23"/>
      <c r="L29" s="23"/>
      <c r="M29" s="23"/>
      <c r="N29" s="23"/>
      <c r="O29" s="23"/>
    </row>
    <row r="30" spans="1:15" ht="12.75">
      <c r="A30" s="17" t="s">
        <v>64</v>
      </c>
      <c r="B30" s="22">
        <v>3473028.64</v>
      </c>
      <c r="C30" s="29"/>
      <c r="D30" s="23"/>
      <c r="E30" s="23"/>
      <c r="F30" s="23"/>
      <c r="G30" s="23"/>
      <c r="H30" s="23"/>
      <c r="I30" s="23"/>
      <c r="J30" s="22"/>
      <c r="K30" s="23"/>
      <c r="L30" s="23"/>
      <c r="M30" s="23"/>
      <c r="N30" s="23"/>
      <c r="O30" s="23"/>
    </row>
    <row r="31" spans="1:15" ht="12.75">
      <c r="A31" s="17" t="s">
        <v>65</v>
      </c>
      <c r="B31" s="22">
        <v>456674.56</v>
      </c>
      <c r="C31" s="29"/>
      <c r="D31" s="23"/>
      <c r="E31" s="23"/>
      <c r="F31" s="23"/>
      <c r="G31" s="23"/>
      <c r="H31" s="23"/>
      <c r="I31" s="23"/>
      <c r="J31" s="22"/>
      <c r="K31" s="23"/>
      <c r="L31" s="23"/>
      <c r="M31" s="23"/>
      <c r="N31" s="23"/>
      <c r="O31" s="23"/>
    </row>
    <row r="32" spans="1:15" ht="12.75">
      <c r="A32" s="18" t="s">
        <v>67</v>
      </c>
      <c r="B32" s="21">
        <f>SUM(B12:B31)</f>
        <v>74689674.38999999</v>
      </c>
      <c r="C32" s="29"/>
      <c r="D32" s="23"/>
      <c r="E32" s="23"/>
      <c r="F32" s="23"/>
      <c r="G32" s="23"/>
      <c r="H32" s="23"/>
      <c r="I32" s="23"/>
      <c r="J32" s="22"/>
      <c r="K32" s="23"/>
      <c r="L32" s="23"/>
      <c r="M32" s="23"/>
      <c r="N32" s="23"/>
      <c r="O32" s="23"/>
    </row>
    <row r="33" spans="1:15" ht="12.75">
      <c r="A33" s="16" t="s">
        <v>18</v>
      </c>
      <c r="B33" s="21">
        <f>B8-B32</f>
        <v>-193448.3899999708</v>
      </c>
      <c r="C33" s="29"/>
      <c r="D33" s="23"/>
      <c r="E33" s="23"/>
      <c r="F33" s="23"/>
      <c r="G33" s="23"/>
      <c r="H33" s="23"/>
      <c r="I33" s="23"/>
      <c r="J33" s="22"/>
      <c r="K33" s="23"/>
      <c r="L33" s="23"/>
      <c r="M33" s="23"/>
      <c r="N33" s="23"/>
      <c r="O33" s="23"/>
    </row>
    <row r="34" spans="1:2" ht="12.75">
      <c r="A34" s="20" t="s">
        <v>0</v>
      </c>
      <c r="B34" s="20">
        <v>37193</v>
      </c>
    </row>
    <row r="35" spans="1:2" ht="12.75">
      <c r="A35" s="15"/>
      <c r="B35" s="20"/>
    </row>
    <row r="36" spans="1:2" ht="12.75">
      <c r="A36" s="20" t="s">
        <v>21</v>
      </c>
      <c r="B36" s="15"/>
    </row>
  </sheetData>
  <sheetProtection/>
  <mergeCells count="4">
    <mergeCell ref="A4:B4"/>
    <mergeCell ref="A9:B9"/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57.00390625" style="0" customWidth="1"/>
    <col min="2" max="2" width="18.421875" style="0" customWidth="1"/>
    <col min="3" max="3" width="14.421875" style="0" customWidth="1"/>
  </cols>
  <sheetData>
    <row r="1" spans="1:3" ht="63" customHeight="1">
      <c r="A1" s="57" t="s">
        <v>101</v>
      </c>
      <c r="B1" s="57"/>
      <c r="C1" s="57"/>
    </row>
    <row r="2" spans="1:3" ht="15">
      <c r="A2" s="2"/>
      <c r="B2" s="2"/>
      <c r="C2" s="2"/>
    </row>
    <row r="3" spans="1:3" ht="47.25">
      <c r="A3" s="35" t="s">
        <v>102</v>
      </c>
      <c r="B3" s="35" t="s">
        <v>103</v>
      </c>
      <c r="C3" s="35" t="s">
        <v>104</v>
      </c>
    </row>
    <row r="4" spans="1:3" ht="15.75">
      <c r="A4" s="36" t="s">
        <v>105</v>
      </c>
      <c r="B4" s="34"/>
      <c r="C4" s="34"/>
    </row>
    <row r="5" spans="1:3" ht="30">
      <c r="A5" s="37" t="s">
        <v>106</v>
      </c>
      <c r="B5" s="34">
        <v>795914.39</v>
      </c>
      <c r="C5" s="39">
        <f>B5/293196.2</f>
        <v>2.714613593218466</v>
      </c>
    </row>
    <row r="6" spans="1:3" ht="30">
      <c r="A6" s="37" t="s">
        <v>107</v>
      </c>
      <c r="B6" s="34">
        <v>396976.67</v>
      </c>
      <c r="C6" s="39">
        <f>B6/293196.2</f>
        <v>1.3539625343029684</v>
      </c>
    </row>
    <row r="7" spans="1:3" ht="15">
      <c r="A7" s="37" t="s">
        <v>108</v>
      </c>
      <c r="B7" s="34">
        <v>316680.07</v>
      </c>
      <c r="C7" s="39">
        <f aca="true" t="shared" si="0" ref="C7:C25">B7/293196.2</f>
        <v>1.080096092650587</v>
      </c>
    </row>
    <row r="8" spans="1:3" ht="15">
      <c r="A8" s="37" t="s">
        <v>109</v>
      </c>
      <c r="B8" s="34">
        <v>76776.77</v>
      </c>
      <c r="C8" s="39">
        <f t="shared" si="0"/>
        <v>0.2618614088449987</v>
      </c>
    </row>
    <row r="9" spans="1:3" ht="15">
      <c r="A9" s="37" t="s">
        <v>110</v>
      </c>
      <c r="B9" s="34">
        <v>233166.67</v>
      </c>
      <c r="C9" s="39">
        <f t="shared" si="0"/>
        <v>0.7952581581889534</v>
      </c>
    </row>
    <row r="10" spans="1:3" ht="30">
      <c r="A10" s="37" t="s">
        <v>111</v>
      </c>
      <c r="B10" s="34">
        <v>9021.13</v>
      </c>
      <c r="C10" s="39">
        <f t="shared" si="0"/>
        <v>0.03076823642325514</v>
      </c>
    </row>
    <row r="11" spans="1:3" ht="18" customHeight="1">
      <c r="A11" s="37" t="s">
        <v>112</v>
      </c>
      <c r="B11" s="34">
        <v>4219.22</v>
      </c>
      <c r="C11" s="39">
        <f t="shared" si="0"/>
        <v>0.014390432072448415</v>
      </c>
    </row>
    <row r="12" spans="1:3" ht="15">
      <c r="A12" s="37" t="s">
        <v>113</v>
      </c>
      <c r="B12" s="34">
        <v>278344.23</v>
      </c>
      <c r="C12" s="39">
        <f t="shared" si="0"/>
        <v>0.9493446026926678</v>
      </c>
    </row>
    <row r="13" spans="1:3" ht="15">
      <c r="A13" s="37" t="s">
        <v>114</v>
      </c>
      <c r="B13" s="34">
        <v>116785.08</v>
      </c>
      <c r="C13" s="39">
        <f t="shared" si="0"/>
        <v>0.398317167821411</v>
      </c>
    </row>
    <row r="14" spans="1:3" ht="15">
      <c r="A14" s="37" t="s">
        <v>116</v>
      </c>
      <c r="B14" s="34">
        <v>11657.28</v>
      </c>
      <c r="C14" s="39">
        <f t="shared" si="0"/>
        <v>0.03975931475237401</v>
      </c>
    </row>
    <row r="15" spans="1:3" ht="15.75">
      <c r="A15" s="38" t="s">
        <v>115</v>
      </c>
      <c r="B15" s="34"/>
      <c r="C15" s="39"/>
    </row>
    <row r="16" spans="1:3" ht="30">
      <c r="A16" s="37" t="s">
        <v>117</v>
      </c>
      <c r="B16" s="39">
        <v>729813.88</v>
      </c>
      <c r="C16" s="39">
        <f t="shared" si="0"/>
        <v>2.4891655485303015</v>
      </c>
    </row>
    <row r="17" spans="1:3" ht="45">
      <c r="A17" s="37" t="s">
        <v>118</v>
      </c>
      <c r="B17" s="34">
        <v>1094824.42</v>
      </c>
      <c r="C17" s="39">
        <f t="shared" si="0"/>
        <v>3.73410166980336</v>
      </c>
    </row>
    <row r="18" spans="1:3" ht="30">
      <c r="A18" s="37" t="s">
        <v>119</v>
      </c>
      <c r="B18" s="39">
        <v>426453.1</v>
      </c>
      <c r="C18" s="39">
        <f t="shared" si="0"/>
        <v>1.4544973638812506</v>
      </c>
    </row>
    <row r="19" spans="1:3" ht="30">
      <c r="A19" s="37" t="s">
        <v>120</v>
      </c>
      <c r="B19" s="34">
        <v>87717.57</v>
      </c>
      <c r="C19" s="39">
        <f t="shared" si="0"/>
        <v>0.299177035718744</v>
      </c>
    </row>
    <row r="20" spans="1:3" ht="30">
      <c r="A20" s="37" t="s">
        <v>121</v>
      </c>
      <c r="B20" s="34">
        <v>213999.86</v>
      </c>
      <c r="C20" s="39">
        <f t="shared" si="0"/>
        <v>0.7298861990707928</v>
      </c>
    </row>
    <row r="21" spans="1:3" ht="27.75" customHeight="1">
      <c r="A21" s="37" t="s">
        <v>122</v>
      </c>
      <c r="B21" s="39">
        <v>78017.1</v>
      </c>
      <c r="C21" s="39">
        <f t="shared" si="0"/>
        <v>0.2660917842727839</v>
      </c>
    </row>
    <row r="22" spans="1:3" ht="30">
      <c r="A22" s="37" t="s">
        <v>123</v>
      </c>
      <c r="B22" s="34">
        <v>180069.15</v>
      </c>
      <c r="C22" s="39">
        <f t="shared" si="0"/>
        <v>0.6141592217088762</v>
      </c>
    </row>
    <row r="23" spans="1:3" ht="30">
      <c r="A23" s="37" t="s">
        <v>124</v>
      </c>
      <c r="B23" s="34">
        <v>249390.09</v>
      </c>
      <c r="C23" s="39">
        <f t="shared" si="0"/>
        <v>0.8505911399943109</v>
      </c>
    </row>
    <row r="24" spans="1:3" ht="30">
      <c r="A24" s="37" t="s">
        <v>125</v>
      </c>
      <c r="B24" s="34">
        <v>1539032.57</v>
      </c>
      <c r="C24" s="39">
        <f t="shared" si="0"/>
        <v>5.24915592357609</v>
      </c>
    </row>
    <row r="25" spans="1:3" ht="15">
      <c r="A25" s="37"/>
      <c r="B25" s="34">
        <f>SUM(B5:B24)</f>
        <v>6838859.25</v>
      </c>
      <c r="C25" s="39">
        <f t="shared" si="0"/>
        <v>23.32519742752464</v>
      </c>
    </row>
    <row r="28" ht="12.75">
      <c r="A28" t="s">
        <v>126</v>
      </c>
    </row>
    <row r="32" ht="12.75">
      <c r="A32" t="s">
        <v>127</v>
      </c>
    </row>
    <row r="33" spans="1:3" ht="15">
      <c r="A33" s="2"/>
      <c r="B33" s="2"/>
      <c r="C33" s="2"/>
    </row>
    <row r="34" spans="1:3" ht="15">
      <c r="A34" s="2"/>
      <c r="B34" s="2"/>
      <c r="C34" s="2"/>
    </row>
    <row r="35" spans="1:3" ht="15">
      <c r="A35" s="2"/>
      <c r="B35" s="2"/>
      <c r="C35" s="2"/>
    </row>
  </sheetData>
  <sheetProtection/>
  <mergeCells count="1">
    <mergeCell ref="A1:C1"/>
  </mergeCells>
  <printOptions/>
  <pageMargins left="0.984251968503937" right="0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Andrey</cp:lastModifiedBy>
  <cp:lastPrinted>2013-03-25T08:13:35Z</cp:lastPrinted>
  <dcterms:created xsi:type="dcterms:W3CDTF">2008-06-07T08:40:30Z</dcterms:created>
  <dcterms:modified xsi:type="dcterms:W3CDTF">2013-03-28T03:43:56Z</dcterms:modified>
  <cp:category/>
  <cp:version/>
  <cp:contentType/>
  <cp:contentStatus/>
</cp:coreProperties>
</file>